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97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M11" i="1" s="1"/>
  <c r="K12" i="1"/>
  <c r="K11" i="1" s="1"/>
  <c r="L11" i="1"/>
  <c r="J11" i="1"/>
  <c r="I11" i="1"/>
  <c r="M6" i="1"/>
  <c r="L6" i="1"/>
  <c r="K6" i="1"/>
  <c r="J6" i="1"/>
  <c r="I6" i="1"/>
  <c r="I50" i="1"/>
  <c r="J50" i="1"/>
  <c r="K50" i="1"/>
  <c r="L50" i="1"/>
  <c r="J55" i="1"/>
  <c r="K55" i="1"/>
  <c r="L55" i="1"/>
  <c r="I56" i="1"/>
  <c r="I55" i="1" s="1"/>
  <c r="E51" i="1" l="1"/>
  <c r="M44" i="1"/>
  <c r="K45" i="1"/>
  <c r="E29" i="1" l="1"/>
  <c r="E71" i="1" s="1"/>
  <c r="E23" i="1"/>
  <c r="E18" i="1"/>
  <c r="M39" i="1" l="1"/>
  <c r="E56" i="1" l="1"/>
  <c r="J44" i="1"/>
  <c r="I44" i="1"/>
  <c r="L45" i="1"/>
  <c r="K33" i="1"/>
  <c r="J33" i="1"/>
  <c r="L34" i="1"/>
  <c r="L33" i="1" s="1"/>
  <c r="I34" i="1"/>
  <c r="K22" i="1"/>
  <c r="J22" i="1"/>
  <c r="I22" i="1"/>
  <c r="E50" i="1"/>
  <c r="L39" i="1"/>
  <c r="K39" i="1"/>
  <c r="J39" i="1"/>
  <c r="I39" i="1"/>
  <c r="L28" i="1"/>
  <c r="K28" i="1"/>
  <c r="J28" i="1"/>
  <c r="I28" i="1"/>
  <c r="K17" i="1"/>
  <c r="J17" i="1"/>
  <c r="I17" i="1"/>
  <c r="L44" i="1" l="1"/>
  <c r="E45" i="1"/>
  <c r="E44" i="1" s="1"/>
  <c r="E34" i="1"/>
  <c r="E17" i="1"/>
  <c r="E28" i="1"/>
  <c r="E39" i="1"/>
  <c r="I33" i="1"/>
  <c r="E33" i="1" s="1"/>
  <c r="E55" i="1"/>
  <c r="E11" i="1"/>
  <c r="E6" i="1"/>
  <c r="K44" i="1"/>
  <c r="E22" i="1"/>
  <c r="E75" i="1" l="1"/>
  <c r="E74" i="1"/>
  <c r="E70" i="1"/>
</calcChain>
</file>

<file path=xl/sharedStrings.xml><?xml version="1.0" encoding="utf-8"?>
<sst xmlns="http://schemas.openxmlformats.org/spreadsheetml/2006/main" count="114" uniqueCount="47">
  <si>
    <t>L</t>
  </si>
  <si>
    <t>XL</t>
  </si>
  <si>
    <t>2X</t>
  </si>
  <si>
    <t>3X</t>
  </si>
  <si>
    <t>4X</t>
  </si>
  <si>
    <t>Zippered Front, Sewn seams</t>
  </si>
  <si>
    <t>5X</t>
  </si>
  <si>
    <t>6X</t>
  </si>
  <si>
    <t>SIZE</t>
  </si>
  <si>
    <t>Quantity</t>
  </si>
  <si>
    <t>Cases</t>
  </si>
  <si>
    <t>Enviroguard Chemsplash 7012YS</t>
  </si>
  <si>
    <t>12 to a Case</t>
  </si>
  <si>
    <t>Dupont QC120SYL  12/ Case</t>
  </si>
  <si>
    <t>Yellow Polycoat</t>
  </si>
  <si>
    <t>Ironwear 1605</t>
  </si>
  <si>
    <t>Polycoated, Yellow, Zip 12/ Case</t>
  </si>
  <si>
    <t>25 to a Case</t>
  </si>
  <si>
    <t xml:space="preserve">Ironwear 1600 </t>
  </si>
  <si>
    <t>West Chester 3702 POSIWEAR</t>
  </si>
  <si>
    <t>UB Disposable White Coveralls</t>
  </si>
  <si>
    <t>https://www.zoro.com/international-enviroguard-chemical-splash-coverall-s-yellow-pk12-7012ys/i/G8835351/</t>
  </si>
  <si>
    <t>https://www.zoro.com/dupont-collared-coverall-open-yellow-xl-pk12-qc120sylxl001200/i/G0085732/</t>
  </si>
  <si>
    <t>https://ironwear.com/products/safety-clothing/disposable-coveralls-3/1605-yellow-water-resistant-disposable-polypropylene-coverall.html</t>
  </si>
  <si>
    <t>https://www.sentrysafetysupply.com/West-Chester-PosiWesr-Ultimate-Barrier-Coveralls-p/3702.htm</t>
  </si>
  <si>
    <t xml:space="preserve">Distributor </t>
  </si>
  <si>
    <t>Price Per</t>
  </si>
  <si>
    <t>Case</t>
  </si>
  <si>
    <t>Minimum</t>
  </si>
  <si>
    <t>TOTALS</t>
  </si>
  <si>
    <t>100 to a Case</t>
  </si>
  <si>
    <t>Ironwear 1271-O Booney Hat</t>
  </si>
  <si>
    <t xml:space="preserve">Adjustable Neck Strap, Orange </t>
  </si>
  <si>
    <t>https://www.amazon.com/Ironwear-1271-Booney-adjustable-Orange/dp/B079K5SX68?th=1</t>
  </si>
  <si>
    <t>ALL</t>
  </si>
  <si>
    <t>Average Each</t>
  </si>
  <si>
    <t>CONTAINERS</t>
  </si>
  <si>
    <t>Each</t>
  </si>
  <si>
    <t>Brand Name And Description</t>
  </si>
  <si>
    <t xml:space="preserve"> Elestic Wrists, open ankles, </t>
  </si>
  <si>
    <t xml:space="preserve">Yellow, Hybrid Microporous, </t>
  </si>
  <si>
    <t>Open Ankles/wrists, zipper front</t>
  </si>
  <si>
    <t xml:space="preserve">Yellow, Sewn Seams, </t>
  </si>
  <si>
    <t>with collar</t>
  </si>
  <si>
    <t xml:space="preserve">Yellow, Elastic wrist and ankles, </t>
  </si>
  <si>
    <t xml:space="preserve">White, Elastic wrist and ankles, </t>
  </si>
  <si>
    <t xml:space="preserve">with Elastic Wrists and Ankles,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</si>
</sst>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rgb="FF111111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0" fontId="1" fillId="0" borderId="4" xfId="0" applyFont="1" applyBorder="1"/>
    <xf numFmtId="3" fontId="1" fillId="0" borderId="0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3" xfId="0" applyFont="1" applyFill="1" applyBorder="1" applyAlignment="1">
      <alignment horizontal="center"/>
    </xf>
    <xf numFmtId="3" fontId="1" fillId="0" borderId="0" xfId="0" applyNumberFormat="1" applyFont="1" applyBorder="1"/>
    <xf numFmtId="3" fontId="1" fillId="0" borderId="5" xfId="0" applyNumberFormat="1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Fill="1" applyBorder="1"/>
    <xf numFmtId="3" fontId="1" fillId="0" borderId="8" xfId="0" applyNumberFormat="1" applyFont="1" applyBorder="1" applyAlignment="1">
      <alignment horizontal="center"/>
    </xf>
    <xf numFmtId="3" fontId="6" fillId="0" borderId="0" xfId="0" applyNumberFormat="1" applyFont="1" applyBorder="1"/>
    <xf numFmtId="0" fontId="7" fillId="0" borderId="0" xfId="0" applyFont="1" applyBorder="1" applyAlignment="1">
      <alignment horizontal="center" vertical="center"/>
    </xf>
    <xf numFmtId="164" fontId="9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165" fontId="9" fillId="0" borderId="0" xfId="0" applyNumberFormat="1" applyFont="1" applyBorder="1"/>
    <xf numFmtId="165" fontId="9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8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1" fillId="0" borderId="13" xfId="0" applyFont="1" applyBorder="1"/>
    <xf numFmtId="0" fontId="3" fillId="0" borderId="14" xfId="0" applyFont="1" applyBorder="1" applyAlignment="1">
      <alignment horizontal="center" vertical="center"/>
    </xf>
    <xf numFmtId="0" fontId="1" fillId="0" borderId="15" xfId="0" applyFont="1" applyBorder="1"/>
    <xf numFmtId="0" fontId="1" fillId="0" borderId="14" xfId="0" applyFont="1" applyBorder="1"/>
    <xf numFmtId="0" fontId="3" fillId="2" borderId="16" xfId="0" applyFont="1" applyFill="1" applyBorder="1"/>
    <xf numFmtId="0" fontId="3" fillId="2" borderId="17" xfId="0" applyFont="1" applyFill="1" applyBorder="1" applyAlignment="1">
      <alignment horizontal="center"/>
    </xf>
    <xf numFmtId="0" fontId="1" fillId="0" borderId="14" xfId="0" applyFont="1" applyFill="1" applyBorder="1"/>
    <xf numFmtId="3" fontId="1" fillId="0" borderId="15" xfId="0" applyNumberFormat="1" applyFont="1" applyBorder="1" applyAlignment="1">
      <alignment horizontal="center"/>
    </xf>
    <xf numFmtId="3" fontId="1" fillId="0" borderId="15" xfId="0" applyNumberFormat="1" applyFont="1" applyBorder="1"/>
    <xf numFmtId="0" fontId="4" fillId="0" borderId="18" xfId="1" applyFont="1" applyBorder="1" applyAlignment="1">
      <alignment vertical="center"/>
    </xf>
    <xf numFmtId="0" fontId="1" fillId="0" borderId="19" xfId="0" applyFont="1" applyBorder="1"/>
    <xf numFmtId="0" fontId="3" fillId="0" borderId="14" xfId="0" applyFont="1" applyFill="1" applyBorder="1"/>
    <xf numFmtId="0" fontId="4" fillId="0" borderId="18" xfId="1" applyFont="1" applyBorder="1"/>
    <xf numFmtId="3" fontId="1" fillId="0" borderId="15" xfId="0" applyNumberFormat="1" applyFont="1" applyFill="1" applyBorder="1"/>
    <xf numFmtId="0" fontId="5" fillId="2" borderId="16" xfId="0" applyFont="1" applyFill="1" applyBorder="1" applyAlignment="1">
      <alignment vertical="center" wrapText="1"/>
    </xf>
    <xf numFmtId="0" fontId="1" fillId="0" borderId="17" xfId="0" applyFont="1" applyBorder="1"/>
    <xf numFmtId="0" fontId="4" fillId="0" borderId="20" xfId="1" applyFont="1" applyBorder="1"/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0" fontId="1" fillId="0" borderId="22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1729422</xdr:colOff>
      <xdr:row>6</xdr:row>
      <xdr:rowOff>15241</xdr:rowOff>
    </xdr:from>
    <xdr:to>
      <xdr:col>0</xdr:col>
      <xdr:colOff>2322195</xdr:colOff>
      <xdr:row>13</xdr:row>
      <xdr:rowOff>30483</xdr:rowOff>
    </xdr:to>
    <xdr:pic>
      <xdr:nvPicPr>
        <xdr:cNvPr id="19" name="Picture 18"/>
        <xdr:cNvPicPr/>
      </xdr:nvPicPr>
      <xdr:blipFill rotWithShape="1">
        <a:blip xmlns:r="http://schemas.openxmlformats.org/officeDocument/2006/relationships" r:embed="rId1" cstate="print"/>
        <a:srcRect/>
        <a:stretch/>
      </xdr:blipFill>
      <xdr:spPr>
        <a:xfrm rot="5400000">
          <a:off x="1542890" y="1413353"/>
          <a:ext cx="1242062" cy="868998"/>
        </a:xfrm>
        <a:prstGeom prst="rect">
          <a:avLst/>
        </a:prstGeom>
      </xdr:spPr>
    </xdr:pic>
    <xdr:clientData/>
  </xdr:twoCellAnchor>
  <xdr:twoCellAnchor editAs="oneCell">
    <xdr:from>
      <xdr:col>0</xdr:col>
      <xdr:colOff>1821180</xdr:colOff>
      <xdr:row>16</xdr:row>
      <xdr:rowOff>160024</xdr:rowOff>
    </xdr:from>
    <xdr:to>
      <xdr:col>0</xdr:col>
      <xdr:colOff>2320290</xdr:colOff>
      <xdr:row>23</xdr:row>
      <xdr:rowOff>129546</xdr:rowOff>
    </xdr:to>
    <xdr:pic>
      <xdr:nvPicPr>
        <xdr:cNvPr id="21" name="Picture 20"/>
        <xdr:cNvPicPr/>
      </xdr:nvPicPr>
      <xdr:blipFill rotWithShape="1">
        <a:blip xmlns:r="http://schemas.openxmlformats.org/officeDocument/2006/relationships" r:embed="rId2" cstate="print"/>
        <a:srcRect/>
        <a:stretch/>
      </xdr:blipFill>
      <xdr:spPr>
        <a:xfrm rot="5400000">
          <a:off x="1634489" y="3493775"/>
          <a:ext cx="1196342" cy="82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1879600</xdr:colOff>
      <xdr:row>27</xdr:row>
      <xdr:rowOff>76203</xdr:rowOff>
    </xdr:from>
    <xdr:to>
      <xdr:col>1</xdr:col>
      <xdr:colOff>0</xdr:colOff>
      <xdr:row>34</xdr:row>
      <xdr:rowOff>91443</xdr:rowOff>
    </xdr:to>
    <xdr:pic>
      <xdr:nvPicPr>
        <xdr:cNvPr id="23" name="Picture 22"/>
        <xdr:cNvPicPr/>
      </xdr:nvPicPr>
      <xdr:blipFill rotWithShape="1">
        <a:blip xmlns:r="http://schemas.openxmlformats.org/officeDocument/2006/relationships" r:embed="rId3" cstate="print"/>
        <a:srcRect/>
        <a:stretch/>
      </xdr:blipFill>
      <xdr:spPr>
        <a:xfrm rot="5400000">
          <a:off x="1633220" y="5595623"/>
          <a:ext cx="1242060" cy="749300"/>
        </a:xfrm>
        <a:prstGeom prst="rect">
          <a:avLst/>
        </a:prstGeom>
      </xdr:spPr>
    </xdr:pic>
    <xdr:clientData/>
  </xdr:twoCellAnchor>
  <xdr:twoCellAnchor editAs="oneCell">
    <xdr:from>
      <xdr:col>0</xdr:col>
      <xdr:colOff>1739265</xdr:colOff>
      <xdr:row>38</xdr:row>
      <xdr:rowOff>83820</xdr:rowOff>
    </xdr:from>
    <xdr:to>
      <xdr:col>0</xdr:col>
      <xdr:colOff>2322196</xdr:colOff>
      <xdr:row>45</xdr:row>
      <xdr:rowOff>121920</xdr:rowOff>
    </xdr:to>
    <xdr:pic>
      <xdr:nvPicPr>
        <xdr:cNvPr id="25" name="Picture 24" descr="Ironwear White Disposable Coveralls - Size 2XL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9265" y="7482840"/>
          <a:ext cx="706756" cy="1264920"/>
        </a:xfrm>
        <a:prstGeom prst="rect">
          <a:avLst/>
        </a:prstGeom>
        <a:noFill/>
        <a:extLst/>
      </xdr:spPr>
    </xdr:pic>
    <xdr:clientData/>
  </xdr:twoCellAnchor>
  <xdr:twoCellAnchor editAs="oneCell">
    <xdr:from>
      <xdr:col>0</xdr:col>
      <xdr:colOff>1783080</xdr:colOff>
      <xdr:row>49</xdr:row>
      <xdr:rowOff>144782</xdr:rowOff>
    </xdr:from>
    <xdr:to>
      <xdr:col>0</xdr:col>
      <xdr:colOff>2320290</xdr:colOff>
      <xdr:row>56</xdr:row>
      <xdr:rowOff>129543</xdr:rowOff>
    </xdr:to>
    <xdr:pic>
      <xdr:nvPicPr>
        <xdr:cNvPr id="29" name="Picture 28"/>
        <xdr:cNvPicPr/>
      </xdr:nvPicPr>
      <xdr:blipFill rotWithShape="1">
        <a:blip xmlns:r="http://schemas.openxmlformats.org/officeDocument/2006/relationships" r:embed="rId5" cstate="print"/>
        <a:srcRect/>
        <a:stretch/>
      </xdr:blipFill>
      <xdr:spPr>
        <a:xfrm rot="5400000">
          <a:off x="1588769" y="9864093"/>
          <a:ext cx="1211581" cy="82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1485900</xdr:colOff>
      <xdr:row>62</xdr:row>
      <xdr:rowOff>144783</xdr:rowOff>
    </xdr:from>
    <xdr:to>
      <xdr:col>1</xdr:col>
      <xdr:colOff>0</xdr:colOff>
      <xdr:row>67</xdr:row>
      <xdr:rowOff>78115</xdr:rowOff>
    </xdr:to>
    <xdr:pic>
      <xdr:nvPicPr>
        <xdr:cNvPr id="30" name="Picture 29"/>
        <xdr:cNvPicPr>
          <a:picLocks noChangeAspect="1"/>
        </xdr:cNvPicPr>
      </xdr:nvPicPr>
      <xdr:blipFill rotWithShape="1">
        <a:blip xmlns:r="http://schemas.openxmlformats.org/officeDocument/2006/relationships" r:embed="rId6" cstate="print"/>
        <a:srcRect t="-1369"/>
        <a:stretch/>
      </xdr:blipFill>
      <xdr:spPr>
        <a:xfrm rot="5400000">
          <a:off x="1635712" y="12019331"/>
          <a:ext cx="809632" cy="11092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ironwear.com/products/safety-clothing/disposable-coveralls-3/1605-yellow-water-resistant-disposable-polypropylene-coverall.html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zoro.com/dupont-collared-coverall-open-yellow-xl-pk12-qc120sylxl001200/i/G0085732/" TargetMode="External"/><Relationship Id="rId1" Type="http://schemas.openxmlformats.org/officeDocument/2006/relationships/hyperlink" Target="https://www.zoro.com/international-enviroguard-chemical-splash-coverall-s-yellow-pk12-7012ys/i/G8835351/" TargetMode="External"/><Relationship Id="rId6" Type="http://schemas.openxmlformats.org/officeDocument/2006/relationships/hyperlink" Target="https://www.amazon.com/Ironwear-1271-Booney-adjustable-Orange/dp/B079K5SX68?th=1" TargetMode="External"/><Relationship Id="rId5" Type="http://schemas.openxmlformats.org/officeDocument/2006/relationships/hyperlink" Target="https://www.sentrysafetysupply.com/West-Chester-PosiWesr-Ultimate-Barrier-Coveralls-p/3702.htm" TargetMode="External"/><Relationship Id="rId4" Type="http://schemas.openxmlformats.org/officeDocument/2006/relationships/hyperlink" Target="https://ironwear.com/products/safety-clothing/disposable-coveralls-3/1605-yellow-water-resistant-disposable-polypropylene-coveral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abSelected="1" workbookViewId="0">
      <selection activeCell="AE6" sqref="AE6:AJ14"/>
    </sheetView>
  </sheetViews>
  <sheetFormatPr defaultRowHeight="15" x14ac:dyDescent="0.25"/>
  <cols>
    <col min="1" max="1" width="34.85546875" customWidth="1"/>
    <col min="2" max="2" width="6.85546875" hidden="1" customWidth="1"/>
    <col min="3" max="3" width="8.85546875" hidden="1" customWidth="1"/>
    <col min="4" max="4" width="6.28515625" customWidth="1"/>
    <col min="5" max="5" width="9.140625" style="1"/>
    <col min="6" max="6" width="7.7109375" style="1" customWidth="1"/>
    <col min="7" max="7" width="5.85546875" style="1" customWidth="1"/>
    <col min="8" max="8" width="0.140625" style="1" hidden="1" customWidth="1"/>
    <col min="9" max="9" width="7.5703125" style="1" customWidth="1"/>
    <col min="10" max="10" width="8.7109375" style="1" customWidth="1"/>
    <col min="11" max="11" width="8.5703125" style="1" customWidth="1"/>
    <col min="12" max="12" width="8.28515625" style="1" customWidth="1"/>
    <col min="13" max="13" width="7.85546875" style="1" customWidth="1"/>
    <col min="14" max="14" width="7.7109375" style="1" hidden="1" customWidth="1"/>
    <col min="15" max="15" width="16.5703125" style="1" customWidth="1"/>
    <col min="16" max="20" width="9.140625" style="1"/>
  </cols>
  <sheetData>
    <row r="1" spans="1:15" ht="24.75" customHeight="1" x14ac:dyDescent="0.25">
      <c r="A1" s="36"/>
      <c r="B1" s="37"/>
      <c r="C1" s="37"/>
      <c r="D1" s="37"/>
      <c r="E1" s="37"/>
      <c r="F1" s="38" t="s">
        <v>25</v>
      </c>
      <c r="G1" s="38" t="s">
        <v>25</v>
      </c>
      <c r="H1" s="37"/>
      <c r="I1" s="37"/>
      <c r="J1" s="37"/>
      <c r="K1" s="37"/>
      <c r="L1" s="37"/>
      <c r="M1" s="39"/>
      <c r="N1" s="9"/>
    </row>
    <row r="2" spans="1:15" x14ac:dyDescent="0.25">
      <c r="A2" s="40" t="s">
        <v>38</v>
      </c>
      <c r="B2" s="9"/>
      <c r="C2" s="9"/>
      <c r="D2" s="9"/>
      <c r="E2" s="9"/>
      <c r="F2" s="28" t="s">
        <v>26</v>
      </c>
      <c r="G2" s="28" t="s">
        <v>26</v>
      </c>
      <c r="H2" s="9"/>
      <c r="I2" s="9"/>
      <c r="J2" s="9"/>
      <c r="K2" s="9"/>
      <c r="L2" s="9"/>
      <c r="M2" s="41"/>
      <c r="N2" s="9"/>
    </row>
    <row r="3" spans="1:15" x14ac:dyDescent="0.25">
      <c r="A3" s="42"/>
      <c r="B3" s="9"/>
      <c r="C3" s="9"/>
      <c r="D3" s="9"/>
      <c r="E3" s="9"/>
      <c r="F3" s="28" t="s">
        <v>27</v>
      </c>
      <c r="G3" s="28" t="s">
        <v>37</v>
      </c>
      <c r="H3" s="9"/>
      <c r="I3" s="9"/>
      <c r="J3" s="9"/>
      <c r="K3" s="9"/>
      <c r="L3" s="9"/>
      <c r="M3" s="41"/>
      <c r="N3" s="9"/>
    </row>
    <row r="4" spans="1:15" ht="15.75" thickBot="1" x14ac:dyDescent="0.3">
      <c r="A4" s="42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41"/>
      <c r="N4" s="9"/>
    </row>
    <row r="5" spans="1:15" x14ac:dyDescent="0.25">
      <c r="A5" s="43" t="s">
        <v>11</v>
      </c>
      <c r="B5" s="10"/>
      <c r="C5" s="10"/>
      <c r="D5" s="11" t="s">
        <v>8</v>
      </c>
      <c r="E5" s="12" t="s">
        <v>29</v>
      </c>
      <c r="F5" s="12"/>
      <c r="G5" s="12"/>
      <c r="H5" s="11"/>
      <c r="I5" s="11" t="s">
        <v>2</v>
      </c>
      <c r="J5" s="11" t="s">
        <v>3</v>
      </c>
      <c r="K5" s="11" t="s">
        <v>4</v>
      </c>
      <c r="L5" s="11" t="s">
        <v>6</v>
      </c>
      <c r="M5" s="44" t="s">
        <v>7</v>
      </c>
      <c r="N5" s="13"/>
    </row>
    <row r="6" spans="1:15" x14ac:dyDescent="0.25">
      <c r="A6" s="45"/>
      <c r="B6" s="9"/>
      <c r="C6" s="9"/>
      <c r="D6" s="9" t="s">
        <v>9</v>
      </c>
      <c r="E6" s="6">
        <f>SUM(H6:N6)</f>
        <v>3163260</v>
      </c>
      <c r="F6" s="9"/>
      <c r="G6" s="9"/>
      <c r="H6" s="9"/>
      <c r="I6" s="6">
        <f>I7*12</f>
        <v>936732</v>
      </c>
      <c r="J6" s="6">
        <f>J7*12</f>
        <v>910920</v>
      </c>
      <c r="K6" s="6">
        <f>K7*12</f>
        <v>891756</v>
      </c>
      <c r="L6" s="6">
        <f>L7*12</f>
        <v>194316</v>
      </c>
      <c r="M6" s="46">
        <f>M7*12</f>
        <v>229536</v>
      </c>
      <c r="N6" s="7"/>
    </row>
    <row r="7" spans="1:15" x14ac:dyDescent="0.25">
      <c r="A7" s="45"/>
      <c r="B7" s="9"/>
      <c r="C7" s="9"/>
      <c r="D7" s="9" t="s">
        <v>10</v>
      </c>
      <c r="E7" s="6">
        <v>263605</v>
      </c>
      <c r="F7" s="9"/>
      <c r="G7" s="9"/>
      <c r="H7" s="9"/>
      <c r="I7" s="6">
        <v>78061</v>
      </c>
      <c r="J7" s="6">
        <v>75910</v>
      </c>
      <c r="K7" s="6">
        <v>74313</v>
      </c>
      <c r="L7" s="6">
        <v>16193</v>
      </c>
      <c r="M7" s="46">
        <v>19128</v>
      </c>
      <c r="N7" s="7"/>
    </row>
    <row r="8" spans="1:15" x14ac:dyDescent="0.25">
      <c r="A8" s="45" t="s">
        <v>12</v>
      </c>
      <c r="B8" s="9"/>
      <c r="C8" s="9"/>
      <c r="D8" s="9"/>
      <c r="E8" s="6"/>
      <c r="F8" s="9"/>
      <c r="G8" s="9"/>
      <c r="H8" s="9"/>
      <c r="I8" s="6"/>
      <c r="J8" s="6"/>
      <c r="K8" s="6"/>
      <c r="L8" s="6"/>
      <c r="M8" s="46"/>
      <c r="N8" s="7"/>
    </row>
    <row r="9" spans="1:15" x14ac:dyDescent="0.25">
      <c r="A9" s="45" t="s">
        <v>40</v>
      </c>
      <c r="B9" s="9"/>
      <c r="C9" s="9"/>
      <c r="D9" s="9"/>
      <c r="E9" s="6"/>
      <c r="F9" s="29">
        <v>76.540000000000006</v>
      </c>
      <c r="G9" s="29">
        <v>6.38</v>
      </c>
      <c r="H9" s="9"/>
      <c r="I9" s="14"/>
      <c r="J9" s="14"/>
      <c r="K9" s="14"/>
      <c r="L9" s="14"/>
      <c r="M9" s="47"/>
      <c r="N9" s="15"/>
      <c r="O9" s="3"/>
    </row>
    <row r="10" spans="1:15" x14ac:dyDescent="0.25">
      <c r="A10" s="45" t="s">
        <v>39</v>
      </c>
      <c r="B10" s="9"/>
      <c r="C10" s="9"/>
      <c r="D10" s="9"/>
      <c r="E10" s="6" t="s">
        <v>28</v>
      </c>
      <c r="F10" s="9"/>
      <c r="G10" s="9"/>
      <c r="H10" s="9"/>
      <c r="I10" s="14"/>
      <c r="J10" s="14"/>
      <c r="K10" s="14"/>
      <c r="L10" s="14"/>
      <c r="M10" s="47"/>
      <c r="N10" s="15"/>
    </row>
    <row r="11" spans="1:15" x14ac:dyDescent="0.25">
      <c r="A11" s="45" t="s">
        <v>5</v>
      </c>
      <c r="B11" s="9"/>
      <c r="C11" s="9"/>
      <c r="D11" s="9" t="s">
        <v>9</v>
      </c>
      <c r="E11" s="6">
        <f>SUM(H11:N11)</f>
        <v>1054440</v>
      </c>
      <c r="F11" s="9"/>
      <c r="G11" s="9"/>
      <c r="H11" s="9"/>
      <c r="I11" s="6">
        <f>I12*12</f>
        <v>312252</v>
      </c>
      <c r="J11" s="6">
        <f>J12*12</f>
        <v>303648</v>
      </c>
      <c r="K11" s="6">
        <f>K12*12</f>
        <v>297252</v>
      </c>
      <c r="L11" s="6">
        <f>L12*12</f>
        <v>64776</v>
      </c>
      <c r="M11" s="46">
        <f>M12*12</f>
        <v>76512</v>
      </c>
      <c r="N11" s="7"/>
    </row>
    <row r="12" spans="1:15" x14ac:dyDescent="0.25">
      <c r="A12" s="45"/>
      <c r="B12" s="9"/>
      <c r="C12" s="9"/>
      <c r="D12" s="9" t="s">
        <v>10</v>
      </c>
      <c r="E12" s="6">
        <v>87870</v>
      </c>
      <c r="F12" s="9"/>
      <c r="G12" s="9"/>
      <c r="H12" s="9"/>
      <c r="I12" s="6">
        <v>26021</v>
      </c>
      <c r="J12" s="6">
        <v>25304</v>
      </c>
      <c r="K12" s="6">
        <f>K7/3</f>
        <v>24771</v>
      </c>
      <c r="L12" s="6">
        <v>5398</v>
      </c>
      <c r="M12" s="46">
        <f>M7/3</f>
        <v>6376</v>
      </c>
      <c r="N12" s="7"/>
    </row>
    <row r="13" spans="1:15" x14ac:dyDescent="0.25">
      <c r="A13" s="45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41"/>
      <c r="N13" s="16"/>
    </row>
    <row r="14" spans="1:15" ht="15.75" thickBot="1" x14ac:dyDescent="0.3">
      <c r="A14" s="48" t="s">
        <v>21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49"/>
      <c r="N14" s="18"/>
    </row>
    <row r="15" spans="1:15" ht="15.75" thickBot="1" x14ac:dyDescent="0.3">
      <c r="A15" s="42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41"/>
      <c r="N15" s="9"/>
    </row>
    <row r="16" spans="1:15" x14ac:dyDescent="0.25">
      <c r="A16" s="43" t="s">
        <v>13</v>
      </c>
      <c r="B16" s="10"/>
      <c r="C16" s="10"/>
      <c r="D16" s="11" t="s">
        <v>8</v>
      </c>
      <c r="E16" s="12" t="s">
        <v>29</v>
      </c>
      <c r="F16" s="12"/>
      <c r="G16" s="12"/>
      <c r="H16" s="11"/>
      <c r="I16" s="11" t="s">
        <v>1</v>
      </c>
      <c r="J16" s="11" t="s">
        <v>2</v>
      </c>
      <c r="K16" s="11" t="s">
        <v>3</v>
      </c>
      <c r="L16" s="11" t="s">
        <v>4</v>
      </c>
      <c r="M16" s="44" t="s">
        <v>6</v>
      </c>
      <c r="N16" s="13"/>
    </row>
    <row r="17" spans="1:16" x14ac:dyDescent="0.25">
      <c r="A17" s="50"/>
      <c r="B17" s="9"/>
      <c r="C17" s="9"/>
      <c r="D17" s="9" t="s">
        <v>9</v>
      </c>
      <c r="E17" s="6">
        <f>SUM(I17:N17)</f>
        <v>208800</v>
      </c>
      <c r="F17" s="14"/>
      <c r="G17" s="14"/>
      <c r="H17" s="14"/>
      <c r="I17" s="14">
        <f>I18*12</f>
        <v>50736</v>
      </c>
      <c r="J17" s="14">
        <f>J18*12</f>
        <v>48900</v>
      </c>
      <c r="K17" s="14">
        <f>K18*12</f>
        <v>109164</v>
      </c>
      <c r="L17" s="14"/>
      <c r="M17" s="47"/>
      <c r="N17" s="16"/>
    </row>
    <row r="18" spans="1:16" x14ac:dyDescent="0.25">
      <c r="A18" s="45"/>
      <c r="B18" s="9"/>
      <c r="C18" s="9"/>
      <c r="D18" s="9" t="s">
        <v>10</v>
      </c>
      <c r="E18" s="6">
        <f>SUM(I18:K18)</f>
        <v>17400</v>
      </c>
      <c r="F18" s="14"/>
      <c r="G18" s="14"/>
      <c r="H18" s="14"/>
      <c r="I18" s="14">
        <v>4228</v>
      </c>
      <c r="J18" s="14">
        <v>4075</v>
      </c>
      <c r="K18" s="14">
        <v>9097</v>
      </c>
      <c r="L18" s="14"/>
      <c r="M18" s="47"/>
      <c r="N18" s="16"/>
    </row>
    <row r="19" spans="1:16" x14ac:dyDescent="0.25">
      <c r="A19" s="45" t="s">
        <v>12</v>
      </c>
      <c r="B19" s="9"/>
      <c r="C19" s="9"/>
      <c r="D19" s="9"/>
      <c r="E19" s="19"/>
      <c r="F19" s="9"/>
      <c r="G19" s="9"/>
      <c r="H19" s="9"/>
      <c r="I19" s="9"/>
      <c r="J19" s="9"/>
      <c r="K19" s="9"/>
      <c r="L19" s="9"/>
      <c r="M19" s="41"/>
      <c r="N19" s="16"/>
    </row>
    <row r="20" spans="1:16" x14ac:dyDescent="0.25">
      <c r="A20" s="45" t="s">
        <v>14</v>
      </c>
      <c r="B20" s="9"/>
      <c r="C20" s="9"/>
      <c r="D20" s="20"/>
      <c r="E20" s="19"/>
      <c r="F20" s="29">
        <v>98.97</v>
      </c>
      <c r="G20" s="30">
        <v>8.25</v>
      </c>
      <c r="H20" s="9"/>
      <c r="I20" s="9"/>
      <c r="J20" s="9"/>
      <c r="K20" s="9"/>
      <c r="L20" s="9"/>
      <c r="M20" s="41"/>
      <c r="N20" s="16"/>
      <c r="O20" s="3"/>
    </row>
    <row r="21" spans="1:16" x14ac:dyDescent="0.25">
      <c r="A21" s="45" t="s">
        <v>42</v>
      </c>
      <c r="B21" s="9"/>
      <c r="C21" s="9"/>
      <c r="D21" s="9"/>
      <c r="E21" s="19" t="s">
        <v>28</v>
      </c>
      <c r="F21" s="9"/>
      <c r="G21" s="9"/>
      <c r="H21" s="9"/>
      <c r="I21" s="9"/>
      <c r="J21" s="9"/>
      <c r="K21" s="9"/>
      <c r="L21" s="9"/>
      <c r="M21" s="41"/>
      <c r="N21" s="16"/>
    </row>
    <row r="22" spans="1:16" x14ac:dyDescent="0.25">
      <c r="A22" s="45" t="s">
        <v>41</v>
      </c>
      <c r="B22" s="9"/>
      <c r="C22" s="9"/>
      <c r="D22" s="9" t="s">
        <v>9</v>
      </c>
      <c r="E22" s="6">
        <f>SUM(I22:N22)</f>
        <v>69624</v>
      </c>
      <c r="F22" s="14"/>
      <c r="G22" s="14"/>
      <c r="H22" s="14"/>
      <c r="I22" s="14">
        <f>I23*12</f>
        <v>16920</v>
      </c>
      <c r="J22" s="14">
        <f>J23*12</f>
        <v>16308</v>
      </c>
      <c r="K22" s="14">
        <f>K23*12</f>
        <v>36396</v>
      </c>
      <c r="L22" s="14"/>
      <c r="M22" s="41"/>
      <c r="N22" s="16"/>
      <c r="P22" s="2"/>
    </row>
    <row r="23" spans="1:16" x14ac:dyDescent="0.25">
      <c r="A23" s="45"/>
      <c r="B23" s="9"/>
      <c r="C23" s="9"/>
      <c r="D23" s="9" t="s">
        <v>10</v>
      </c>
      <c r="E23" s="6">
        <f>SUM(I23:K23)</f>
        <v>5802</v>
      </c>
      <c r="F23" s="14"/>
      <c r="G23" s="14"/>
      <c r="H23" s="14"/>
      <c r="I23" s="14">
        <v>1410</v>
      </c>
      <c r="J23" s="14">
        <v>1359</v>
      </c>
      <c r="K23" s="14">
        <v>3033</v>
      </c>
      <c r="L23" s="14"/>
      <c r="M23" s="41"/>
      <c r="N23" s="16"/>
    </row>
    <row r="24" spans="1:16" x14ac:dyDescent="0.25">
      <c r="A24" s="45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41"/>
      <c r="N24" s="16"/>
    </row>
    <row r="25" spans="1:16" ht="15.75" thickBot="1" x14ac:dyDescent="0.3">
      <c r="A25" s="51" t="s">
        <v>22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49"/>
      <c r="N25" s="18"/>
    </row>
    <row r="26" spans="1:16" ht="15.75" thickBot="1" x14ac:dyDescent="0.3">
      <c r="A26" s="42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41"/>
      <c r="N26" s="9"/>
    </row>
    <row r="27" spans="1:16" x14ac:dyDescent="0.25">
      <c r="A27" s="43" t="s">
        <v>15</v>
      </c>
      <c r="B27" s="10"/>
      <c r="C27" s="10"/>
      <c r="D27" s="11" t="s">
        <v>8</v>
      </c>
      <c r="E27" s="12" t="s">
        <v>29</v>
      </c>
      <c r="F27" s="12"/>
      <c r="G27" s="12"/>
      <c r="H27" s="11"/>
      <c r="I27" s="11" t="s">
        <v>1</v>
      </c>
      <c r="J27" s="11" t="s">
        <v>2</v>
      </c>
      <c r="K27" s="11" t="s">
        <v>3</v>
      </c>
      <c r="L27" s="11" t="s">
        <v>4</v>
      </c>
      <c r="M27" s="44" t="s">
        <v>6</v>
      </c>
      <c r="N27" s="13"/>
    </row>
    <row r="28" spans="1:16" x14ac:dyDescent="0.25">
      <c r="A28" s="45"/>
      <c r="B28" s="9"/>
      <c r="C28" s="9"/>
      <c r="D28" s="9" t="s">
        <v>9</v>
      </c>
      <c r="E28" s="6">
        <f>SUM(I28:P28)</f>
        <v>636420</v>
      </c>
      <c r="F28" s="14"/>
      <c r="G28" s="14"/>
      <c r="H28" s="14"/>
      <c r="I28" s="27">
        <f>I29*12</f>
        <v>159984</v>
      </c>
      <c r="J28" s="14">
        <f>J29*12</f>
        <v>179340</v>
      </c>
      <c r="K28" s="14">
        <f>K29*12</f>
        <v>239172</v>
      </c>
      <c r="L28" s="14">
        <f>L29*12</f>
        <v>57924</v>
      </c>
      <c r="M28" s="47"/>
      <c r="N28" s="16"/>
    </row>
    <row r="29" spans="1:16" x14ac:dyDescent="0.25">
      <c r="A29" s="42"/>
      <c r="B29" s="9"/>
      <c r="C29" s="9"/>
      <c r="D29" s="9" t="s">
        <v>10</v>
      </c>
      <c r="E29" s="6">
        <f>SUM(I29:L29)</f>
        <v>53035</v>
      </c>
      <c r="F29" s="14"/>
      <c r="G29" s="14"/>
      <c r="H29" s="14"/>
      <c r="I29" s="14">
        <v>13332</v>
      </c>
      <c r="J29" s="14">
        <v>14945</v>
      </c>
      <c r="K29" s="14">
        <v>19931</v>
      </c>
      <c r="L29" s="14">
        <v>4827</v>
      </c>
      <c r="M29" s="47"/>
      <c r="N29" s="16"/>
    </row>
    <row r="30" spans="1:16" x14ac:dyDescent="0.25">
      <c r="A30" s="45" t="s">
        <v>12</v>
      </c>
      <c r="B30" s="9"/>
      <c r="C30" s="9"/>
      <c r="D30" s="9"/>
      <c r="E30" s="6"/>
      <c r="F30" s="14"/>
      <c r="G30" s="14"/>
      <c r="H30" s="14"/>
      <c r="I30" s="14"/>
      <c r="J30" s="14"/>
      <c r="K30" s="14"/>
      <c r="L30" s="14"/>
      <c r="M30" s="47"/>
      <c r="N30" s="16"/>
    </row>
    <row r="31" spans="1:16" x14ac:dyDescent="0.25">
      <c r="A31" s="45" t="s">
        <v>16</v>
      </c>
      <c r="B31" s="9"/>
      <c r="C31" s="9"/>
      <c r="D31" s="9"/>
      <c r="E31" s="6"/>
      <c r="F31" s="31">
        <v>94.35</v>
      </c>
      <c r="G31" s="32">
        <v>7.86</v>
      </c>
      <c r="H31" s="14"/>
      <c r="I31" s="14"/>
      <c r="J31" s="14"/>
      <c r="K31" s="14"/>
      <c r="L31" s="14"/>
      <c r="M31" s="47"/>
      <c r="N31" s="16"/>
      <c r="O31" s="4"/>
    </row>
    <row r="32" spans="1:16" x14ac:dyDescent="0.25">
      <c r="A32" s="45" t="s">
        <v>44</v>
      </c>
      <c r="B32" s="9"/>
      <c r="C32" s="9"/>
      <c r="D32" s="9"/>
      <c r="E32" s="19" t="s">
        <v>28</v>
      </c>
      <c r="F32" s="14"/>
      <c r="G32" s="14"/>
      <c r="H32" s="14"/>
      <c r="I32" s="14"/>
      <c r="J32" s="14"/>
      <c r="K32" s="14"/>
      <c r="L32" s="14"/>
      <c r="M32" s="47"/>
      <c r="N32" s="16"/>
    </row>
    <row r="33" spans="1:16" x14ac:dyDescent="0.25">
      <c r="A33" s="45" t="s">
        <v>43</v>
      </c>
      <c r="B33" s="9"/>
      <c r="C33" s="9"/>
      <c r="D33" s="9" t="s">
        <v>9</v>
      </c>
      <c r="E33" s="6">
        <f>SUM(I33:L33)</f>
        <v>212148</v>
      </c>
      <c r="F33" s="14"/>
      <c r="G33" s="14"/>
      <c r="H33" s="14"/>
      <c r="I33" s="14">
        <f>I34*12</f>
        <v>53328</v>
      </c>
      <c r="J33" s="14">
        <f>J34*12</f>
        <v>59784</v>
      </c>
      <c r="K33" s="14">
        <f>K34*12</f>
        <v>79728</v>
      </c>
      <c r="L33" s="14">
        <f>L34*12</f>
        <v>19308</v>
      </c>
      <c r="M33" s="47"/>
      <c r="N33" s="16"/>
    </row>
    <row r="34" spans="1:16" x14ac:dyDescent="0.25">
      <c r="A34" s="45"/>
      <c r="B34" s="9"/>
      <c r="C34" s="9"/>
      <c r="D34" s="9" t="s">
        <v>10</v>
      </c>
      <c r="E34" s="6">
        <f>SUM(I34:L34)</f>
        <v>17679</v>
      </c>
      <c r="F34" s="14"/>
      <c r="G34" s="14"/>
      <c r="H34" s="14"/>
      <c r="I34" s="14">
        <f>I29/3</f>
        <v>4444</v>
      </c>
      <c r="J34" s="14">
        <v>4982</v>
      </c>
      <c r="K34" s="14">
        <v>6644</v>
      </c>
      <c r="L34" s="14">
        <f>L29/3</f>
        <v>1609</v>
      </c>
      <c r="M34" s="47"/>
      <c r="N34" s="16"/>
    </row>
    <row r="35" spans="1:16" x14ac:dyDescent="0.25">
      <c r="A35" s="45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41"/>
      <c r="N35" s="16"/>
    </row>
    <row r="36" spans="1:16" ht="15.75" thickBot="1" x14ac:dyDescent="0.3">
      <c r="A36" s="48" t="s">
        <v>23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49"/>
      <c r="N36" s="18"/>
    </row>
    <row r="37" spans="1:16" ht="15.75" thickBot="1" x14ac:dyDescent="0.3">
      <c r="A37" s="4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41"/>
      <c r="N37" s="9"/>
    </row>
    <row r="38" spans="1:16" x14ac:dyDescent="0.25">
      <c r="A38" s="43" t="s">
        <v>18</v>
      </c>
      <c r="B38" s="10"/>
      <c r="C38" s="10"/>
      <c r="D38" s="11" t="s">
        <v>8</v>
      </c>
      <c r="E38" s="11" t="s">
        <v>29</v>
      </c>
      <c r="F38" s="12"/>
      <c r="G38" s="12"/>
      <c r="H38" s="11"/>
      <c r="I38" s="11" t="s">
        <v>1</v>
      </c>
      <c r="J38" s="11" t="s">
        <v>2</v>
      </c>
      <c r="K38" s="11" t="s">
        <v>3</v>
      </c>
      <c r="L38" s="11" t="s">
        <v>4</v>
      </c>
      <c r="M38" s="44" t="s">
        <v>6</v>
      </c>
      <c r="N38" s="13"/>
    </row>
    <row r="39" spans="1:16" x14ac:dyDescent="0.25">
      <c r="A39" s="45"/>
      <c r="B39" s="9"/>
      <c r="C39" s="9"/>
      <c r="D39" s="9" t="s">
        <v>9</v>
      </c>
      <c r="E39" s="6">
        <f>SUM(I39:O39)</f>
        <v>28450</v>
      </c>
      <c r="F39" s="14"/>
      <c r="G39" s="14"/>
      <c r="H39" s="14"/>
      <c r="I39" s="14">
        <f>I40*25</f>
        <v>1300</v>
      </c>
      <c r="J39" s="14">
        <f>J40*25</f>
        <v>7400</v>
      </c>
      <c r="K39" s="14">
        <f>K40*25</f>
        <v>12600</v>
      </c>
      <c r="L39" s="14">
        <f>L40*25</f>
        <v>0</v>
      </c>
      <c r="M39" s="47">
        <f>M40*25</f>
        <v>7150</v>
      </c>
      <c r="N39" s="16"/>
    </row>
    <row r="40" spans="1:16" x14ac:dyDescent="0.25">
      <c r="A40" s="45"/>
      <c r="B40" s="9"/>
      <c r="C40" s="9"/>
      <c r="D40" s="9" t="s">
        <v>10</v>
      </c>
      <c r="E40" s="6">
        <v>1138</v>
      </c>
      <c r="F40" s="14"/>
      <c r="G40" s="14"/>
      <c r="H40" s="14"/>
      <c r="I40" s="14">
        <v>52</v>
      </c>
      <c r="J40" s="14">
        <v>296</v>
      </c>
      <c r="K40" s="14">
        <v>504</v>
      </c>
      <c r="L40" s="14">
        <v>0</v>
      </c>
      <c r="M40" s="52">
        <v>286</v>
      </c>
      <c r="N40" s="16"/>
      <c r="P40" s="2"/>
    </row>
    <row r="41" spans="1:16" x14ac:dyDescent="0.25">
      <c r="A41" s="45" t="s">
        <v>17</v>
      </c>
      <c r="B41" s="9"/>
      <c r="C41" s="9"/>
      <c r="D41" s="9"/>
      <c r="E41" s="19"/>
      <c r="F41" s="9"/>
      <c r="G41" s="9"/>
      <c r="H41" s="9"/>
      <c r="I41" s="9"/>
      <c r="J41" s="9"/>
      <c r="K41" s="9"/>
      <c r="L41" s="9"/>
      <c r="M41" s="41"/>
      <c r="N41" s="16"/>
    </row>
    <row r="42" spans="1:16" x14ac:dyDescent="0.25">
      <c r="A42" s="45" t="s">
        <v>45</v>
      </c>
      <c r="B42" s="9"/>
      <c r="C42" s="9"/>
      <c r="D42" s="20"/>
      <c r="E42" s="19"/>
      <c r="F42" s="30">
        <v>92.65</v>
      </c>
      <c r="G42" s="33">
        <v>3.71</v>
      </c>
      <c r="H42" s="9"/>
      <c r="I42" s="9"/>
      <c r="J42" s="9"/>
      <c r="K42" s="9"/>
      <c r="L42" s="9"/>
      <c r="M42" s="41"/>
      <c r="N42" s="16"/>
      <c r="O42" s="3"/>
    </row>
    <row r="43" spans="1:16" x14ac:dyDescent="0.25">
      <c r="A43" s="45" t="s">
        <v>43</v>
      </c>
      <c r="B43" s="9"/>
      <c r="C43" s="9"/>
      <c r="D43" s="9"/>
      <c r="E43" s="19" t="s">
        <v>28</v>
      </c>
      <c r="F43" s="9"/>
      <c r="G43" s="9"/>
      <c r="H43" s="9"/>
      <c r="I43" s="9"/>
      <c r="J43" s="9"/>
      <c r="K43" s="9"/>
      <c r="L43" s="9"/>
      <c r="M43" s="41"/>
      <c r="N43" s="16"/>
    </row>
    <row r="44" spans="1:16" x14ac:dyDescent="0.25">
      <c r="A44" s="45"/>
      <c r="B44" s="9"/>
      <c r="C44" s="9"/>
      <c r="D44" s="9" t="s">
        <v>9</v>
      </c>
      <c r="E44" s="6">
        <f>E45*25</f>
        <v>9525</v>
      </c>
      <c r="F44" s="14"/>
      <c r="G44" s="14"/>
      <c r="H44" s="14"/>
      <c r="I44" s="14">
        <f>I45*25</f>
        <v>450</v>
      </c>
      <c r="J44" s="14">
        <f>J45*25</f>
        <v>2475</v>
      </c>
      <c r="K44" s="14">
        <f>K45*25</f>
        <v>4200</v>
      </c>
      <c r="L44" s="14">
        <f>L45*25</f>
        <v>0</v>
      </c>
      <c r="M44" s="52">
        <f>M45*25</f>
        <v>2400</v>
      </c>
      <c r="N44" s="16"/>
    </row>
    <row r="45" spans="1:16" x14ac:dyDescent="0.25">
      <c r="A45" s="50"/>
      <c r="B45" s="9"/>
      <c r="C45" s="9"/>
      <c r="D45" s="9" t="s">
        <v>10</v>
      </c>
      <c r="E45" s="6">
        <f>SUM(I45:M45)</f>
        <v>381</v>
      </c>
      <c r="F45" s="14"/>
      <c r="G45" s="14"/>
      <c r="H45" s="14"/>
      <c r="I45" s="14">
        <v>18</v>
      </c>
      <c r="J45" s="14">
        <v>99</v>
      </c>
      <c r="K45" s="14">
        <f>K40/3</f>
        <v>168</v>
      </c>
      <c r="L45" s="14">
        <f>L40/3</f>
        <v>0</v>
      </c>
      <c r="M45" s="47">
        <v>96</v>
      </c>
      <c r="N45" s="16"/>
    </row>
    <row r="46" spans="1:16" x14ac:dyDescent="0.25">
      <c r="A46" s="45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41"/>
      <c r="N46" s="16"/>
    </row>
    <row r="47" spans="1:16" ht="15.75" thickBot="1" x14ac:dyDescent="0.3">
      <c r="A47" s="48" t="s">
        <v>23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49"/>
      <c r="N47" s="18"/>
    </row>
    <row r="48" spans="1:16" ht="15.75" thickBot="1" x14ac:dyDescent="0.3">
      <c r="A48" s="4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41"/>
      <c r="N48" s="9"/>
    </row>
    <row r="49" spans="1:15" x14ac:dyDescent="0.25">
      <c r="A49" s="43" t="s">
        <v>19</v>
      </c>
      <c r="B49" s="10"/>
      <c r="C49" s="10"/>
      <c r="D49" s="11" t="s">
        <v>8</v>
      </c>
      <c r="E49" s="11" t="s">
        <v>29</v>
      </c>
      <c r="F49" s="12"/>
      <c r="G49" s="12"/>
      <c r="H49" s="11"/>
      <c r="I49" s="11" t="s">
        <v>0</v>
      </c>
      <c r="J49" s="11" t="s">
        <v>1</v>
      </c>
      <c r="K49" s="11" t="s">
        <v>2</v>
      </c>
      <c r="L49" s="11" t="s">
        <v>3</v>
      </c>
      <c r="M49" s="44" t="s">
        <v>4</v>
      </c>
      <c r="N49" s="13"/>
    </row>
    <row r="50" spans="1:15" x14ac:dyDescent="0.25">
      <c r="A50" s="50"/>
      <c r="B50" s="9"/>
      <c r="C50" s="9"/>
      <c r="D50" s="9" t="s">
        <v>9</v>
      </c>
      <c r="E50" s="6">
        <f>SUM(H50:K50)</f>
        <v>222875</v>
      </c>
      <c r="F50" s="14"/>
      <c r="G50" s="14"/>
      <c r="H50" s="14"/>
      <c r="I50" s="14">
        <f>I51*25</f>
        <v>77850</v>
      </c>
      <c r="J50" s="14">
        <f>J51*25</f>
        <v>31900</v>
      </c>
      <c r="K50" s="14">
        <f>K51*25</f>
        <v>113125</v>
      </c>
      <c r="L50" s="14">
        <f>L51*25</f>
        <v>105250</v>
      </c>
      <c r="M50" s="41"/>
      <c r="N50" s="16"/>
    </row>
    <row r="51" spans="1:15" x14ac:dyDescent="0.25">
      <c r="A51" s="45"/>
      <c r="B51" s="9"/>
      <c r="C51" s="9"/>
      <c r="D51" s="9" t="s">
        <v>10</v>
      </c>
      <c r="E51" s="6">
        <f>SUM(H51:K51)</f>
        <v>8915</v>
      </c>
      <c r="F51" s="14"/>
      <c r="G51" s="14"/>
      <c r="H51" s="14"/>
      <c r="I51" s="14">
        <v>3114</v>
      </c>
      <c r="J51" s="14">
        <v>1276</v>
      </c>
      <c r="K51" s="14">
        <v>4525</v>
      </c>
      <c r="L51" s="14">
        <v>4210</v>
      </c>
      <c r="M51" s="41"/>
      <c r="N51" s="16"/>
    </row>
    <row r="52" spans="1:15" x14ac:dyDescent="0.25">
      <c r="A52" s="45" t="s">
        <v>17</v>
      </c>
      <c r="B52" s="9"/>
      <c r="C52" s="9"/>
      <c r="D52" s="20"/>
      <c r="E52" s="6"/>
      <c r="F52" s="14"/>
      <c r="G52" s="14"/>
      <c r="H52" s="14"/>
      <c r="I52" s="14"/>
      <c r="J52" s="14"/>
      <c r="K52" s="14"/>
      <c r="L52" s="14"/>
      <c r="M52" s="41"/>
      <c r="N52" s="16"/>
    </row>
    <row r="53" spans="1:15" x14ac:dyDescent="0.25">
      <c r="A53" s="45" t="s">
        <v>20</v>
      </c>
      <c r="B53" s="9"/>
      <c r="C53" s="9"/>
      <c r="D53" s="9"/>
      <c r="E53" s="19"/>
      <c r="F53" s="33">
        <v>102.76</v>
      </c>
      <c r="G53" s="33">
        <v>4.1100000000000003</v>
      </c>
      <c r="H53" s="9"/>
      <c r="I53" s="9"/>
      <c r="J53" s="9"/>
      <c r="K53" s="9"/>
      <c r="L53" s="9"/>
      <c r="M53" s="41"/>
      <c r="N53" s="16"/>
      <c r="O53" s="3"/>
    </row>
    <row r="54" spans="1:15" x14ac:dyDescent="0.25">
      <c r="A54" s="45" t="s">
        <v>46</v>
      </c>
      <c r="B54" s="9"/>
      <c r="C54" s="9"/>
      <c r="D54" s="9"/>
      <c r="E54" s="19" t="s">
        <v>28</v>
      </c>
      <c r="F54" s="9"/>
      <c r="G54" s="9"/>
      <c r="H54" s="9"/>
      <c r="I54" s="9"/>
      <c r="J54" s="9"/>
      <c r="K54" s="9"/>
      <c r="L54" s="9"/>
      <c r="M54" s="41"/>
      <c r="N54" s="16"/>
    </row>
    <row r="55" spans="1:15" x14ac:dyDescent="0.25">
      <c r="A55" s="45" t="s">
        <v>43</v>
      </c>
      <c r="B55" s="9"/>
      <c r="C55" s="9"/>
      <c r="D55" s="9" t="s">
        <v>9</v>
      </c>
      <c r="E55" s="6">
        <f>SUM(H55:K55)</f>
        <v>74325</v>
      </c>
      <c r="F55" s="14"/>
      <c r="G55" s="14"/>
      <c r="H55" s="14"/>
      <c r="I55" s="14">
        <f>I56*25</f>
        <v>25950</v>
      </c>
      <c r="J55" s="14">
        <f>J56*25</f>
        <v>10650</v>
      </c>
      <c r="K55" s="14">
        <f>K56*25</f>
        <v>37725</v>
      </c>
      <c r="L55" s="14">
        <f>L56*25</f>
        <v>35100</v>
      </c>
      <c r="M55" s="41"/>
      <c r="N55" s="16"/>
    </row>
    <row r="56" spans="1:15" x14ac:dyDescent="0.25">
      <c r="A56" s="42"/>
      <c r="B56" s="9"/>
      <c r="C56" s="9"/>
      <c r="D56" s="9" t="s">
        <v>10</v>
      </c>
      <c r="E56" s="6">
        <f>SUM(H56:K56)</f>
        <v>2973</v>
      </c>
      <c r="F56" s="14"/>
      <c r="G56" s="14"/>
      <c r="H56" s="14"/>
      <c r="I56" s="14">
        <f>I51/3</f>
        <v>1038</v>
      </c>
      <c r="J56" s="14">
        <v>426</v>
      </c>
      <c r="K56" s="14">
        <v>1509</v>
      </c>
      <c r="L56" s="14">
        <v>1404</v>
      </c>
      <c r="M56" s="41"/>
      <c r="N56" s="16"/>
    </row>
    <row r="57" spans="1:15" x14ac:dyDescent="0.25">
      <c r="A57" s="4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41"/>
      <c r="N57" s="16"/>
    </row>
    <row r="58" spans="1:15" ht="15.75" thickBot="1" x14ac:dyDescent="0.3">
      <c r="A58" s="51" t="s">
        <v>24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49"/>
      <c r="N58" s="18"/>
    </row>
    <row r="59" spans="1:15" ht="15.75" thickBot="1" x14ac:dyDescent="0.3">
      <c r="A59" s="4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41"/>
      <c r="N59" s="9"/>
    </row>
    <row r="60" spans="1:15" x14ac:dyDescent="0.25">
      <c r="A60" s="53" t="s">
        <v>31</v>
      </c>
      <c r="B60" s="10"/>
      <c r="C60" s="10"/>
      <c r="D60" s="10"/>
      <c r="E60" s="11" t="s">
        <v>29</v>
      </c>
      <c r="F60" s="10"/>
      <c r="G60" s="10"/>
      <c r="H60" s="10"/>
      <c r="I60" s="10"/>
      <c r="J60" s="10"/>
      <c r="K60" s="10"/>
      <c r="L60" s="10"/>
      <c r="M60" s="54"/>
      <c r="N60" s="21"/>
    </row>
    <row r="61" spans="1:15" x14ac:dyDescent="0.25">
      <c r="A61" s="42"/>
      <c r="B61" s="9"/>
      <c r="C61" s="9"/>
      <c r="D61" s="9" t="s">
        <v>9</v>
      </c>
      <c r="E61" s="6">
        <v>562000</v>
      </c>
      <c r="F61" s="9"/>
      <c r="G61" s="9"/>
      <c r="H61" s="9"/>
      <c r="I61" s="9"/>
      <c r="J61" s="9"/>
      <c r="K61" s="9"/>
      <c r="L61" s="9"/>
      <c r="M61" s="41"/>
      <c r="N61" s="16"/>
    </row>
    <row r="62" spans="1:15" x14ac:dyDescent="0.25">
      <c r="A62" s="42" t="s">
        <v>30</v>
      </c>
      <c r="B62" s="9"/>
      <c r="C62" s="9"/>
      <c r="D62" s="9" t="s">
        <v>10</v>
      </c>
      <c r="E62" s="6">
        <v>5620</v>
      </c>
      <c r="F62" s="9"/>
      <c r="G62" s="9"/>
      <c r="H62" s="9"/>
      <c r="I62" s="9"/>
      <c r="J62" s="9"/>
      <c r="K62" s="9"/>
      <c r="L62" s="9"/>
      <c r="M62" s="41"/>
      <c r="N62" s="16"/>
    </row>
    <row r="63" spans="1:15" x14ac:dyDescent="0.25">
      <c r="A63" s="42" t="s">
        <v>32</v>
      </c>
      <c r="B63" s="9"/>
      <c r="C63" s="9"/>
      <c r="D63" s="9"/>
      <c r="E63" s="19"/>
      <c r="F63" s="9"/>
      <c r="G63" s="9"/>
      <c r="H63" s="9"/>
      <c r="I63" s="9"/>
      <c r="J63" s="9"/>
      <c r="K63" s="9"/>
      <c r="L63" s="9"/>
      <c r="M63" s="41"/>
      <c r="N63" s="16"/>
    </row>
    <row r="64" spans="1:15" x14ac:dyDescent="0.25">
      <c r="A64" s="42"/>
      <c r="B64" s="9"/>
      <c r="C64" s="9"/>
      <c r="D64" s="9"/>
      <c r="E64" s="19"/>
      <c r="F64" s="29">
        <v>95</v>
      </c>
      <c r="G64" s="30">
        <v>0.95</v>
      </c>
      <c r="H64" s="9"/>
      <c r="I64" s="9"/>
      <c r="J64" s="9"/>
      <c r="K64" s="9"/>
      <c r="L64" s="9"/>
      <c r="M64" s="41"/>
      <c r="N64" s="16"/>
      <c r="O64" s="3"/>
    </row>
    <row r="65" spans="1:14" x14ac:dyDescent="0.25">
      <c r="A65" s="42"/>
      <c r="B65" s="9"/>
      <c r="C65" s="9"/>
      <c r="D65" s="9"/>
      <c r="E65" s="19" t="s">
        <v>28</v>
      </c>
      <c r="F65" s="9"/>
      <c r="G65" s="9"/>
      <c r="H65" s="9"/>
      <c r="I65" s="9"/>
      <c r="J65" s="9"/>
      <c r="K65" s="9"/>
      <c r="L65" s="9"/>
      <c r="M65" s="41"/>
      <c r="N65" s="16"/>
    </row>
    <row r="66" spans="1:14" x14ac:dyDescent="0.25">
      <c r="A66" s="42"/>
      <c r="B66" s="9"/>
      <c r="C66" s="9"/>
      <c r="D66" s="9" t="s">
        <v>9</v>
      </c>
      <c r="E66" s="6">
        <v>187400</v>
      </c>
      <c r="F66" s="9"/>
      <c r="G66" s="9"/>
      <c r="H66" s="9"/>
      <c r="I66" s="9"/>
      <c r="J66" s="9"/>
      <c r="K66" s="9"/>
      <c r="L66" s="9"/>
      <c r="M66" s="41"/>
      <c r="N66" s="16"/>
    </row>
    <row r="67" spans="1:14" x14ac:dyDescent="0.25">
      <c r="A67" s="42"/>
      <c r="B67" s="9"/>
      <c r="C67" s="9"/>
      <c r="D67" s="9" t="s">
        <v>10</v>
      </c>
      <c r="E67" s="6">
        <v>1874</v>
      </c>
      <c r="F67" s="9"/>
      <c r="G67" s="9"/>
      <c r="H67" s="9"/>
      <c r="I67" s="9"/>
      <c r="J67" s="9"/>
      <c r="K67" s="9"/>
      <c r="L67" s="9"/>
      <c r="M67" s="41"/>
      <c r="N67" s="16"/>
    </row>
    <row r="68" spans="1:14" ht="15.75" thickBot="1" x14ac:dyDescent="0.3">
      <c r="A68" s="55" t="s">
        <v>33</v>
      </c>
      <c r="B68" s="56"/>
      <c r="C68" s="56"/>
      <c r="D68" s="56"/>
      <c r="E68" s="57"/>
      <c r="F68" s="56"/>
      <c r="G68" s="56"/>
      <c r="H68" s="56"/>
      <c r="I68" s="56"/>
      <c r="J68" s="56"/>
      <c r="K68" s="56"/>
      <c r="L68" s="56"/>
      <c r="M68" s="58"/>
      <c r="N68" s="18"/>
    </row>
    <row r="69" spans="1:14" ht="15.75" thickBot="1" x14ac:dyDescent="0.3">
      <c r="A69" s="8"/>
      <c r="B69" s="8"/>
      <c r="C69" s="8"/>
      <c r="D69" s="5"/>
      <c r="E69" s="34" t="s">
        <v>34</v>
      </c>
      <c r="F69" s="35" t="s">
        <v>36</v>
      </c>
      <c r="G69" s="9" t="s">
        <v>35</v>
      </c>
      <c r="H69" s="9"/>
      <c r="I69" s="9"/>
      <c r="J69" s="9"/>
      <c r="K69" s="9"/>
      <c r="L69" s="9"/>
      <c r="M69" s="9"/>
      <c r="N69" s="9"/>
    </row>
    <row r="70" spans="1:14" ht="15.75" thickBot="1" x14ac:dyDescent="0.3">
      <c r="A70" s="8"/>
      <c r="B70" s="8"/>
      <c r="C70" s="8"/>
      <c r="D70" s="5" t="s">
        <v>9</v>
      </c>
      <c r="E70" s="7">
        <f>SUM(E61,E50,E39,E28,E17,E6)</f>
        <v>4821805</v>
      </c>
      <c r="F70" s="24">
        <v>60</v>
      </c>
      <c r="G70" s="30">
        <v>5.87</v>
      </c>
      <c r="H70" s="9"/>
      <c r="I70" s="9"/>
      <c r="J70" s="9"/>
      <c r="K70" s="9"/>
      <c r="L70" s="9"/>
      <c r="M70" s="9"/>
      <c r="N70" s="9"/>
    </row>
    <row r="71" spans="1:14" ht="15.75" thickBot="1" x14ac:dyDescent="0.3">
      <c r="A71" s="8"/>
      <c r="B71" s="8"/>
      <c r="C71" s="8"/>
      <c r="D71" s="25" t="s">
        <v>10</v>
      </c>
      <c r="E71" s="26">
        <f>SUM(E62,E51,E40,E29,E18,E7)</f>
        <v>349713</v>
      </c>
      <c r="F71" s="19"/>
      <c r="G71" s="9"/>
      <c r="H71" s="9"/>
      <c r="I71" s="9"/>
      <c r="J71" s="9"/>
      <c r="K71" s="9"/>
      <c r="L71" s="9"/>
      <c r="M71" s="9"/>
      <c r="N71" s="9"/>
    </row>
    <row r="72" spans="1:14" ht="15.75" thickBot="1" x14ac:dyDescent="0.3">
      <c r="A72" s="8"/>
      <c r="B72" s="8"/>
      <c r="C72" s="8"/>
      <c r="D72" s="9"/>
      <c r="E72" s="19"/>
      <c r="F72" s="19"/>
      <c r="G72" s="9"/>
      <c r="H72" s="9"/>
      <c r="I72" s="9"/>
      <c r="J72" s="9"/>
      <c r="K72" s="9"/>
      <c r="L72" s="9"/>
      <c r="M72" s="9"/>
      <c r="N72" s="9"/>
    </row>
    <row r="73" spans="1:14" ht="15.75" thickBot="1" x14ac:dyDescent="0.3">
      <c r="A73" s="8"/>
      <c r="B73" s="8"/>
      <c r="C73" s="8"/>
      <c r="D73" s="22"/>
      <c r="E73" s="23" t="s">
        <v>28</v>
      </c>
      <c r="F73" s="19"/>
      <c r="G73" s="9"/>
      <c r="H73" s="9"/>
      <c r="I73" s="9"/>
      <c r="J73" s="9"/>
      <c r="K73" s="9"/>
      <c r="L73" s="9"/>
      <c r="M73" s="9"/>
      <c r="N73" s="9"/>
    </row>
    <row r="74" spans="1:14" ht="15.75" thickBot="1" x14ac:dyDescent="0.3">
      <c r="A74" s="8"/>
      <c r="B74" s="8"/>
      <c r="C74" s="8"/>
      <c r="D74" s="5" t="s">
        <v>9</v>
      </c>
      <c r="E74" s="7">
        <f>SUM(E66,E55,E44,E33,E22,E11)</f>
        <v>1607462</v>
      </c>
      <c r="F74" s="24">
        <v>20</v>
      </c>
      <c r="G74" s="9"/>
      <c r="H74" s="9"/>
      <c r="I74" s="9"/>
      <c r="J74" s="9"/>
      <c r="K74" s="9"/>
      <c r="L74" s="9"/>
      <c r="M74" s="9"/>
      <c r="N74" s="9"/>
    </row>
    <row r="75" spans="1:14" ht="15.75" thickBot="1" x14ac:dyDescent="0.3">
      <c r="A75" s="8"/>
      <c r="B75" s="8"/>
      <c r="C75" s="8"/>
      <c r="D75" s="25" t="s">
        <v>10</v>
      </c>
      <c r="E75" s="26">
        <f>SUM(E67,E56,E45,E34,E23,E12)</f>
        <v>116579</v>
      </c>
      <c r="F75" s="19"/>
      <c r="G75" s="9"/>
      <c r="H75" s="9"/>
      <c r="I75" s="9"/>
      <c r="J75" s="9"/>
      <c r="K75" s="9"/>
      <c r="L75" s="9"/>
      <c r="M75" s="9"/>
      <c r="N75" s="9"/>
    </row>
    <row r="76" spans="1:14" x14ac:dyDescent="0.25">
      <c r="A76" s="8"/>
      <c r="B76" s="8"/>
      <c r="C76" s="8"/>
      <c r="D76" s="9"/>
      <c r="E76" s="19"/>
      <c r="F76" s="19"/>
      <c r="G76" s="9"/>
      <c r="H76" s="9"/>
      <c r="I76" s="9"/>
      <c r="J76" s="9"/>
      <c r="K76" s="9"/>
      <c r="L76" s="9"/>
      <c r="M76" s="9"/>
      <c r="N76" s="9"/>
    </row>
    <row r="77" spans="1:14" x14ac:dyDescent="0.25">
      <c r="A77" s="8"/>
      <c r="B77" s="8"/>
      <c r="C77" s="8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 x14ac:dyDescent="0.25">
      <c r="A78" s="8"/>
      <c r="B78" s="8"/>
      <c r="C78" s="8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 x14ac:dyDescent="0.25">
      <c r="A79" s="8"/>
      <c r="B79" s="8"/>
      <c r="C79" s="8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4" x14ac:dyDescent="0.25">
      <c r="A80" s="8"/>
      <c r="B80" s="8"/>
      <c r="C80" s="8"/>
      <c r="D80" s="8"/>
      <c r="E80" s="9"/>
      <c r="F80" s="9"/>
      <c r="G80" s="9"/>
      <c r="H80" s="9"/>
      <c r="I80" s="9"/>
      <c r="J80" s="9"/>
      <c r="K80" s="9"/>
      <c r="L80" s="9"/>
      <c r="M80" s="9"/>
      <c r="N80" s="9"/>
    </row>
  </sheetData>
  <hyperlinks>
    <hyperlink ref="A14" r:id="rId1"/>
    <hyperlink ref="A25" r:id="rId2"/>
    <hyperlink ref="A36" r:id="rId3"/>
    <hyperlink ref="A47" r:id="rId4"/>
    <hyperlink ref="A58" r:id="rId5"/>
    <hyperlink ref="A68" r:id="rId6"/>
  </hyperlinks>
  <pageMargins left="0.7" right="0.7" top="0.75" bottom="0.75" header="0.3" footer="0.3"/>
  <pageSetup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2019-08-16T00:51:41Z</cp:lastPrinted>
  <dcterms:created xsi:type="dcterms:W3CDTF">2019-07-11T14:35:05Z</dcterms:created>
  <dcterms:modified xsi:type="dcterms:W3CDTF">2019-08-16T11:56:23Z</dcterms:modified>
</cp:coreProperties>
</file>